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pared\Desktop\Sergio Paredes\Mis Emprendimientos\Mis Capacitaciones\Mis Charlas\13 Cómo Calcular los Ingresos por Ventas bajo NIIF\"/>
    </mc:Choice>
  </mc:AlternateContent>
  <xr:revisionPtr revIDLastSave="0" documentId="13_ncr:1_{5BA8C18A-234D-415B-9948-F5A64D6C111D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1" sheetId="1" r:id="rId1"/>
    <sheet name="2" sheetId="2" r:id="rId2"/>
    <sheet name="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" l="1"/>
  <c r="I31" i="3"/>
  <c r="I30" i="3"/>
  <c r="H29" i="3"/>
  <c r="H25" i="3"/>
  <c r="H24" i="3"/>
  <c r="H23" i="3"/>
  <c r="F25" i="3"/>
  <c r="F24" i="3"/>
  <c r="F23" i="3"/>
  <c r="E25" i="3"/>
  <c r="I16" i="3"/>
  <c r="I17" i="3" s="1"/>
  <c r="F5" i="3"/>
  <c r="F4" i="3"/>
  <c r="I38" i="2"/>
  <c r="I35" i="2"/>
  <c r="H34" i="2"/>
  <c r="I31" i="2"/>
  <c r="H30" i="2"/>
  <c r="I28" i="2"/>
  <c r="H27" i="2"/>
  <c r="I23" i="2"/>
  <c r="I25" i="2"/>
  <c r="H22" i="2"/>
  <c r="I16" i="2"/>
  <c r="F5" i="2"/>
  <c r="F4" i="2"/>
  <c r="I28" i="1"/>
  <c r="H27" i="1"/>
  <c r="I25" i="1"/>
  <c r="H24" i="1"/>
  <c r="I21" i="1"/>
  <c r="H20" i="1"/>
  <c r="I15" i="1"/>
  <c r="I16" i="1" s="1"/>
  <c r="I22" i="1" s="1"/>
  <c r="I14" i="1"/>
  <c r="F5" i="1"/>
  <c r="F4" i="1"/>
  <c r="I18" i="3" l="1"/>
  <c r="I17" i="2"/>
  <c r="I18" i="2" l="1"/>
</calcChain>
</file>

<file path=xl/sharedStrings.xml><?xml version="1.0" encoding="utf-8"?>
<sst xmlns="http://schemas.openxmlformats.org/spreadsheetml/2006/main" count="87" uniqueCount="41">
  <si>
    <t>SUPUESTO</t>
  </si>
  <si>
    <t>COMERCIALIZA EQUIPOS TECNOLOGICOS</t>
  </si>
  <si>
    <t>PRECIO VENTA UNITARIO</t>
  </si>
  <si>
    <t>IVA DEBITO FISCAL</t>
  </si>
  <si>
    <t>TOTAL</t>
  </si>
  <si>
    <t>COSTO VENTARIO UNITARIO</t>
  </si>
  <si>
    <t>CASO1</t>
  </si>
  <si>
    <t>EXISTE UNA ENTREGA REAL Y SIMBOLICA DE LOS BIENES</t>
  </si>
  <si>
    <t>HAY UNA CONTRAPRESTACION AL MOMENTO DE FACTURAR</t>
  </si>
  <si>
    <t>FACTURACION</t>
  </si>
  <si>
    <t>CLIENTES</t>
  </si>
  <si>
    <t>UNIDADES VENDIDAS</t>
  </si>
  <si>
    <t>VENTAS</t>
  </si>
  <si>
    <t>CONTABILIZACION</t>
  </si>
  <si>
    <t>DEBE</t>
  </si>
  <si>
    <t>HABER</t>
  </si>
  <si>
    <t>COSTO DE VENTAS</t>
  </si>
  <si>
    <t>MERCADERIAS</t>
  </si>
  <si>
    <t>BANCOS</t>
  </si>
  <si>
    <t>CASO2</t>
  </si>
  <si>
    <t>AUTOMOTORA</t>
  </si>
  <si>
    <t>LA CONTRAPRESTACION ES AL CONTADO</t>
  </si>
  <si>
    <t>SE REGALA GRATIS SERVICIO DE MANTENCION A LOS 10.000 KMS</t>
  </si>
  <si>
    <t>LA LISTA DE PRECIO DE LA MANTENCION A LOS 10.000 KMS ES DE $1.000.000 NETO</t>
  </si>
  <si>
    <t>PROVISION SERVICIO MANTENCION 10.000 KMS</t>
  </si>
  <si>
    <t>… A LOS 10.000 KMS…</t>
  </si>
  <si>
    <t>VENTA SERVICIO DE MANTENCION</t>
  </si>
  <si>
    <t>VENTAS VEHICULO</t>
  </si>
  <si>
    <t>CASO3</t>
  </si>
  <si>
    <t>SE REGALA GRATIS UN ASIENTO PARA BEBE</t>
  </si>
  <si>
    <t>LA LISTA DE PRECIO DE LA SILLA PARA BEBE ES DE $2.500.000 NETO</t>
  </si>
  <si>
    <t>ANALISIS DEL PRECIO DE VENTA INDEPENDIENTE</t>
  </si>
  <si>
    <t>MIRAR LA LISTA DE PRECIOS</t>
  </si>
  <si>
    <t>VEHICULO</t>
  </si>
  <si>
    <t>TOTALIZAR</t>
  </si>
  <si>
    <t>VALORES</t>
  </si>
  <si>
    <t>%</t>
  </si>
  <si>
    <t>APLICACIÓN</t>
  </si>
  <si>
    <t>VENTA VEHICULOS</t>
  </si>
  <si>
    <t>VENTA SILLA DE BEBE</t>
  </si>
  <si>
    <t>SILLA BEBE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</si>
</sst>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Excel"/>
    </font>
    <font>
      <b/>
      <sz val="12"/>
      <color theme="1"/>
      <name val="Exce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1" fontId="2" fillId="0" borderId="0" xfId="1" applyFont="1"/>
    <xf numFmtId="41" fontId="3" fillId="2" borderId="0" xfId="1" applyFont="1" applyFill="1"/>
    <xf numFmtId="41" fontId="3" fillId="0" borderId="0" xfId="1" applyFont="1"/>
    <xf numFmtId="41" fontId="3" fillId="0" borderId="0" xfId="1" applyFont="1" applyAlignment="1">
      <alignment horizontal="right"/>
    </xf>
    <xf numFmtId="164" fontId="2" fillId="0" borderId="0" xfId="2" applyNumberFormat="1" applyFont="1"/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zoomScale="140" zoomScaleNormal="140" workbookViewId="0"/>
  </sheetViews>
  <sheetFormatPr baseColWidth="10" defaultColWidth="8.88671875" defaultRowHeight="15"/>
  <cols>
    <col min="1" max="5" width="8.88671875" style="1"/>
    <col min="6" max="6" width="13.5546875" style="1" bestFit="1" customWidth="1"/>
    <col min="7" max="7" width="8.88671875" style="1"/>
    <col min="8" max="9" width="13.5546875" style="1" bestFit="1" customWidth="1"/>
    <col min="10" max="16384" width="8.88671875" style="1"/>
  </cols>
  <sheetData>
    <row r="1" spans="1:9" ht="15.6">
      <c r="A1" s="2" t="s">
        <v>6</v>
      </c>
      <c r="B1" s="2"/>
      <c r="C1" s="2" t="s">
        <v>1</v>
      </c>
      <c r="D1" s="2"/>
      <c r="E1" s="2"/>
      <c r="F1" s="2"/>
      <c r="G1" s="2"/>
      <c r="H1" s="2"/>
      <c r="I1" s="2"/>
    </row>
    <row r="3" spans="1:9">
      <c r="A3" s="1" t="s">
        <v>2</v>
      </c>
      <c r="F3" s="1">
        <v>5000000</v>
      </c>
    </row>
    <row r="4" spans="1:9">
      <c r="A4" s="1" t="s">
        <v>3</v>
      </c>
      <c r="F4" s="1">
        <f>+F3*19%</f>
        <v>950000</v>
      </c>
    </row>
    <row r="5" spans="1:9">
      <c r="A5" s="1" t="s">
        <v>4</v>
      </c>
      <c r="F5" s="1">
        <f>+F3*1.19</f>
        <v>5950000</v>
      </c>
    </row>
    <row r="6" spans="1:9">
      <c r="A6" s="1" t="s">
        <v>5</v>
      </c>
      <c r="F6" s="1">
        <v>3000000</v>
      </c>
    </row>
    <row r="7" spans="1:9">
      <c r="A7" s="1" t="s">
        <v>11</v>
      </c>
      <c r="F7" s="1">
        <v>3</v>
      </c>
    </row>
    <row r="9" spans="1:9">
      <c r="A9" s="1" t="s">
        <v>0</v>
      </c>
    </row>
    <row r="10" spans="1:9">
      <c r="A10" s="1">
        <v>1</v>
      </c>
      <c r="B10" s="1" t="s">
        <v>7</v>
      </c>
    </row>
    <row r="11" spans="1:9">
      <c r="A11" s="1">
        <v>2</v>
      </c>
      <c r="B11" s="1" t="s">
        <v>8</v>
      </c>
    </row>
    <row r="13" spans="1:9" ht="15.6">
      <c r="A13" s="2" t="s">
        <v>9</v>
      </c>
      <c r="B13" s="2"/>
      <c r="C13" s="2"/>
      <c r="D13" s="2"/>
      <c r="E13" s="2"/>
      <c r="F13" s="2"/>
      <c r="G13" s="2"/>
      <c r="H13" s="2"/>
      <c r="I13" s="2"/>
    </row>
    <row r="14" spans="1:9">
      <c r="A14" s="1" t="s">
        <v>10</v>
      </c>
      <c r="I14" s="1">
        <f>+F3*F7*1.19</f>
        <v>17850000</v>
      </c>
    </row>
    <row r="15" spans="1:9">
      <c r="A15" s="1" t="s">
        <v>12</v>
      </c>
      <c r="I15" s="1">
        <f>+I14/1.19</f>
        <v>15000000</v>
      </c>
    </row>
    <row r="16" spans="1:9">
      <c r="A16" s="1" t="s">
        <v>3</v>
      </c>
      <c r="I16" s="1">
        <f>+I15*19%</f>
        <v>2850000</v>
      </c>
    </row>
    <row r="18" spans="1:9" ht="15.6">
      <c r="A18" s="2" t="s">
        <v>13</v>
      </c>
      <c r="B18" s="2"/>
      <c r="C18" s="2"/>
      <c r="D18" s="2"/>
      <c r="E18" s="2"/>
      <c r="F18" s="2"/>
      <c r="G18" s="2"/>
      <c r="H18" s="2"/>
      <c r="I18" s="2"/>
    </row>
    <row r="19" spans="1:9" ht="15.6">
      <c r="H19" s="3" t="s">
        <v>14</v>
      </c>
      <c r="I19" s="3" t="s">
        <v>15</v>
      </c>
    </row>
    <row r="20" spans="1:9">
      <c r="A20" s="1" t="s">
        <v>10</v>
      </c>
      <c r="H20" s="1">
        <f>+I14</f>
        <v>17850000</v>
      </c>
    </row>
    <row r="21" spans="1:9">
      <c r="A21" s="1" t="s">
        <v>12</v>
      </c>
      <c r="I21" s="1">
        <f>+I15</f>
        <v>15000000</v>
      </c>
    </row>
    <row r="22" spans="1:9">
      <c r="A22" s="1" t="s">
        <v>3</v>
      </c>
      <c r="I22" s="1">
        <f>+I16</f>
        <v>2850000</v>
      </c>
    </row>
    <row r="24" spans="1:9">
      <c r="A24" s="1" t="s">
        <v>16</v>
      </c>
      <c r="H24" s="1">
        <f>+F6*F7</f>
        <v>9000000</v>
      </c>
    </row>
    <row r="25" spans="1:9">
      <c r="A25" s="1" t="s">
        <v>17</v>
      </c>
      <c r="I25" s="1">
        <f>+H24</f>
        <v>9000000</v>
      </c>
    </row>
    <row r="27" spans="1:9">
      <c r="A27" s="1" t="s">
        <v>18</v>
      </c>
      <c r="H27" s="1">
        <f>+H20</f>
        <v>17850000</v>
      </c>
    </row>
    <row r="28" spans="1:9">
      <c r="A28" s="1" t="s">
        <v>10</v>
      </c>
      <c r="I28" s="1">
        <f>+H27</f>
        <v>17850000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F5B02-C3A5-4242-8F97-945B69CEB2C8}">
  <dimension ref="A1:I38"/>
  <sheetViews>
    <sheetView zoomScale="140" zoomScaleNormal="140" workbookViewId="0"/>
  </sheetViews>
  <sheetFormatPr baseColWidth="10" defaultColWidth="8.88671875" defaultRowHeight="15"/>
  <cols>
    <col min="1" max="5" width="8.88671875" style="1"/>
    <col min="6" max="6" width="13.5546875" style="1" bestFit="1" customWidth="1"/>
    <col min="7" max="7" width="8.88671875" style="1"/>
    <col min="8" max="9" width="13.5546875" style="1" bestFit="1" customWidth="1"/>
    <col min="10" max="16384" width="8.88671875" style="1"/>
  </cols>
  <sheetData>
    <row r="1" spans="1:9" ht="15.6">
      <c r="A1" s="2" t="s">
        <v>19</v>
      </c>
      <c r="B1" s="2"/>
      <c r="C1" s="2" t="s">
        <v>20</v>
      </c>
      <c r="D1" s="2"/>
      <c r="E1" s="2"/>
      <c r="F1" s="2"/>
      <c r="G1" s="2"/>
      <c r="H1" s="2"/>
      <c r="I1" s="2"/>
    </row>
    <row r="3" spans="1:9">
      <c r="A3" s="1" t="s">
        <v>2</v>
      </c>
      <c r="F3" s="1">
        <v>30000000</v>
      </c>
    </row>
    <row r="4" spans="1:9">
      <c r="A4" s="1" t="s">
        <v>3</v>
      </c>
      <c r="F4" s="1">
        <f>+F3*19%</f>
        <v>5700000</v>
      </c>
    </row>
    <row r="5" spans="1:9">
      <c r="A5" s="1" t="s">
        <v>4</v>
      </c>
      <c r="F5" s="1">
        <f>+F3*1.19</f>
        <v>35700000</v>
      </c>
    </row>
    <row r="6" spans="1:9">
      <c r="A6" s="1" t="s">
        <v>5</v>
      </c>
      <c r="F6" s="1">
        <v>10000000</v>
      </c>
    </row>
    <row r="7" spans="1:9">
      <c r="A7" s="1" t="s">
        <v>11</v>
      </c>
      <c r="F7" s="1">
        <v>1</v>
      </c>
    </row>
    <row r="9" spans="1:9">
      <c r="A9" s="1" t="s">
        <v>0</v>
      </c>
    </row>
    <row r="10" spans="1:9">
      <c r="A10" s="1">
        <v>1</v>
      </c>
      <c r="B10" s="1" t="s">
        <v>22</v>
      </c>
    </row>
    <row r="11" spans="1:9">
      <c r="A11" s="1">
        <v>2</v>
      </c>
      <c r="B11" s="1" t="s">
        <v>7</v>
      </c>
    </row>
    <row r="12" spans="1:9">
      <c r="A12" s="1">
        <v>3</v>
      </c>
      <c r="B12" s="1" t="s">
        <v>21</v>
      </c>
    </row>
    <row r="13" spans="1:9">
      <c r="A13" s="1">
        <v>4</v>
      </c>
      <c r="B13" s="1" t="s">
        <v>23</v>
      </c>
    </row>
    <row r="15" spans="1:9" ht="15.6">
      <c r="A15" s="2" t="s">
        <v>9</v>
      </c>
      <c r="B15" s="2"/>
      <c r="C15" s="2"/>
      <c r="D15" s="2"/>
      <c r="E15" s="2"/>
      <c r="F15" s="2"/>
      <c r="G15" s="2"/>
      <c r="H15" s="2"/>
      <c r="I15" s="2"/>
    </row>
    <row r="16" spans="1:9">
      <c r="A16" s="1" t="s">
        <v>10</v>
      </c>
      <c r="I16" s="1">
        <f>+F3*F7*1.19</f>
        <v>35700000</v>
      </c>
    </row>
    <row r="17" spans="1:9">
      <c r="A17" s="1" t="s">
        <v>12</v>
      </c>
      <c r="I17" s="1">
        <f>+I16/1.19</f>
        <v>30000000</v>
      </c>
    </row>
    <row r="18" spans="1:9">
      <c r="A18" s="1" t="s">
        <v>3</v>
      </c>
      <c r="I18" s="1">
        <f>+I17*19%</f>
        <v>5700000</v>
      </c>
    </row>
    <row r="20" spans="1:9" ht="15.6">
      <c r="A20" s="2" t="s">
        <v>13</v>
      </c>
      <c r="B20" s="2"/>
      <c r="C20" s="2"/>
      <c r="D20" s="2"/>
      <c r="E20" s="2"/>
      <c r="F20" s="2"/>
      <c r="G20" s="2"/>
      <c r="H20" s="2"/>
      <c r="I20" s="2"/>
    </row>
    <row r="21" spans="1:9" ht="15.6">
      <c r="H21" s="4" t="s">
        <v>14</v>
      </c>
      <c r="I21" s="4" t="s">
        <v>15</v>
      </c>
    </row>
    <row r="22" spans="1:9">
      <c r="A22" s="1" t="s">
        <v>10</v>
      </c>
      <c r="H22" s="1">
        <f>+I16</f>
        <v>35700000</v>
      </c>
    </row>
    <row r="23" spans="1:9">
      <c r="A23" s="1" t="s">
        <v>27</v>
      </c>
      <c r="I23" s="1">
        <f>+I17-1000000</f>
        <v>29000000</v>
      </c>
    </row>
    <row r="24" spans="1:9">
      <c r="A24" s="1" t="s">
        <v>24</v>
      </c>
      <c r="I24" s="1">
        <v>1000000</v>
      </c>
    </row>
    <row r="25" spans="1:9">
      <c r="A25" s="1" t="s">
        <v>3</v>
      </c>
      <c r="I25" s="1">
        <f>+I18</f>
        <v>5700000</v>
      </c>
    </row>
    <row r="27" spans="1:9">
      <c r="A27" s="1" t="s">
        <v>16</v>
      </c>
      <c r="H27" s="1">
        <f>+F6*F7</f>
        <v>10000000</v>
      </c>
    </row>
    <row r="28" spans="1:9">
      <c r="A28" s="1" t="s">
        <v>17</v>
      </c>
      <c r="I28" s="1">
        <f>+H27</f>
        <v>10000000</v>
      </c>
    </row>
    <row r="30" spans="1:9">
      <c r="A30" s="1" t="s">
        <v>18</v>
      </c>
      <c r="H30" s="1">
        <f>+H22</f>
        <v>35700000</v>
      </c>
    </row>
    <row r="31" spans="1:9">
      <c r="A31" s="1" t="s">
        <v>10</v>
      </c>
      <c r="I31" s="1">
        <f>+H30</f>
        <v>35700000</v>
      </c>
    </row>
    <row r="33" spans="1:9" ht="15.6">
      <c r="A33" s="3" t="s">
        <v>25</v>
      </c>
      <c r="B33" s="3"/>
      <c r="C33" s="3"/>
      <c r="D33" s="3"/>
    </row>
    <row r="34" spans="1:9">
      <c r="A34" s="1" t="s">
        <v>24</v>
      </c>
      <c r="H34" s="1">
        <f>+I24</f>
        <v>1000000</v>
      </c>
    </row>
    <row r="35" spans="1:9">
      <c r="A35" s="1" t="s">
        <v>26</v>
      </c>
      <c r="I35" s="1">
        <f>+H34</f>
        <v>1000000</v>
      </c>
    </row>
    <row r="37" spans="1:9">
      <c r="A37" s="1" t="s">
        <v>16</v>
      </c>
      <c r="H37" s="1">
        <v>200000</v>
      </c>
    </row>
    <row r="38" spans="1:9">
      <c r="A38" s="1" t="s">
        <v>17</v>
      </c>
      <c r="I38" s="1">
        <f>+H37</f>
        <v>200000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C648-A230-45F6-A5BF-4BE79C06D5B4}">
  <dimension ref="A1:I32"/>
  <sheetViews>
    <sheetView tabSelected="1" zoomScale="140" zoomScaleNormal="140" workbookViewId="0"/>
  </sheetViews>
  <sheetFormatPr baseColWidth="10" defaultColWidth="8.88671875" defaultRowHeight="15"/>
  <cols>
    <col min="1" max="4" width="8.88671875" style="1"/>
    <col min="5" max="6" width="13.5546875" style="1" bestFit="1" customWidth="1"/>
    <col min="7" max="7" width="8.88671875" style="1"/>
    <col min="8" max="9" width="13.5546875" style="1" bestFit="1" customWidth="1"/>
    <col min="10" max="16384" width="8.88671875" style="1"/>
  </cols>
  <sheetData>
    <row r="1" spans="1:9" ht="15.6">
      <c r="A1" s="2" t="s">
        <v>28</v>
      </c>
      <c r="B1" s="2"/>
      <c r="C1" s="2" t="s">
        <v>20</v>
      </c>
      <c r="D1" s="2"/>
      <c r="E1" s="2"/>
      <c r="F1" s="2"/>
      <c r="G1" s="2"/>
      <c r="H1" s="2"/>
      <c r="I1" s="2"/>
    </row>
    <row r="3" spans="1:9">
      <c r="A3" s="1" t="s">
        <v>2</v>
      </c>
      <c r="F3" s="1">
        <v>30000000</v>
      </c>
    </row>
    <row r="4" spans="1:9">
      <c r="A4" s="1" t="s">
        <v>3</v>
      </c>
      <c r="F4" s="1">
        <f>+F3*19%</f>
        <v>5700000</v>
      </c>
    </row>
    <row r="5" spans="1:9">
      <c r="A5" s="1" t="s">
        <v>4</v>
      </c>
      <c r="F5" s="1">
        <f>+F3*1.19</f>
        <v>35700000</v>
      </c>
    </row>
    <row r="6" spans="1:9">
      <c r="A6" s="1" t="s">
        <v>5</v>
      </c>
      <c r="F6" s="1">
        <v>10000000</v>
      </c>
    </row>
    <row r="7" spans="1:9">
      <c r="A7" s="1" t="s">
        <v>11</v>
      </c>
      <c r="F7" s="1">
        <v>1</v>
      </c>
    </row>
    <row r="9" spans="1:9">
      <c r="A9" s="1" t="s">
        <v>0</v>
      </c>
    </row>
    <row r="10" spans="1:9">
      <c r="A10" s="1">
        <v>1</v>
      </c>
      <c r="B10" s="1" t="s">
        <v>29</v>
      </c>
    </row>
    <row r="11" spans="1:9">
      <c r="A11" s="1">
        <v>2</v>
      </c>
      <c r="B11" s="1" t="s">
        <v>7</v>
      </c>
    </row>
    <row r="12" spans="1:9">
      <c r="A12" s="1">
        <v>3</v>
      </c>
      <c r="B12" s="1" t="s">
        <v>21</v>
      </c>
    </row>
    <row r="13" spans="1:9">
      <c r="A13" s="1">
        <v>4</v>
      </c>
      <c r="B13" s="1" t="s">
        <v>30</v>
      </c>
    </row>
    <row r="15" spans="1:9" ht="15.6">
      <c r="A15" s="2" t="s">
        <v>9</v>
      </c>
      <c r="B15" s="2"/>
      <c r="C15" s="2"/>
      <c r="D15" s="2"/>
      <c r="E15" s="2"/>
      <c r="F15" s="2"/>
      <c r="G15" s="2"/>
      <c r="H15" s="2"/>
      <c r="I15" s="2"/>
    </row>
    <row r="16" spans="1:9">
      <c r="A16" s="1" t="s">
        <v>10</v>
      </c>
      <c r="I16" s="1">
        <f>+F3*F7*1.19</f>
        <v>35700000</v>
      </c>
    </row>
    <row r="17" spans="1:9">
      <c r="A17" s="1" t="s">
        <v>12</v>
      </c>
      <c r="I17" s="1">
        <f>+I16/1.19</f>
        <v>30000000</v>
      </c>
    </row>
    <row r="18" spans="1:9">
      <c r="A18" s="1" t="s">
        <v>3</v>
      </c>
      <c r="I18" s="1">
        <f>+I17*19%</f>
        <v>5700000</v>
      </c>
    </row>
    <row r="20" spans="1:9" ht="15.6">
      <c r="A20" s="2" t="s">
        <v>31</v>
      </c>
      <c r="B20" s="2"/>
      <c r="C20" s="2"/>
      <c r="D20" s="2"/>
      <c r="E20" s="2"/>
      <c r="F20" s="2"/>
      <c r="G20" s="2"/>
      <c r="H20" s="2"/>
      <c r="I20" s="2"/>
    </row>
    <row r="21" spans="1:9">
      <c r="A21" s="1" t="s">
        <v>32</v>
      </c>
    </row>
    <row r="22" spans="1:9" ht="15.6">
      <c r="E22" s="3" t="s">
        <v>35</v>
      </c>
      <c r="F22" s="1" t="s">
        <v>36</v>
      </c>
      <c r="H22" s="3" t="s">
        <v>37</v>
      </c>
    </row>
    <row r="23" spans="1:9">
      <c r="B23" s="1" t="s">
        <v>33</v>
      </c>
      <c r="E23" s="1">
        <v>32000000</v>
      </c>
      <c r="F23" s="5">
        <f>+E23/E25</f>
        <v>0.92753623188405798</v>
      </c>
      <c r="H23" s="1">
        <f>+F23*I17</f>
        <v>27826086.956521738</v>
      </c>
    </row>
    <row r="24" spans="1:9">
      <c r="B24" s="1" t="s">
        <v>40</v>
      </c>
      <c r="E24" s="1">
        <v>2500000</v>
      </c>
      <c r="F24" s="5">
        <f>+E24/E25</f>
        <v>7.2463768115942032E-2</v>
      </c>
      <c r="H24" s="1">
        <f>+F24*I17</f>
        <v>2173913.0434782607</v>
      </c>
    </row>
    <row r="25" spans="1:9" ht="15.6">
      <c r="B25" s="1" t="s">
        <v>34</v>
      </c>
      <c r="E25" s="3">
        <f>SUM(E23:E24)</f>
        <v>34500000</v>
      </c>
      <c r="F25" s="5">
        <f>SUM(F23:F24)</f>
        <v>1</v>
      </c>
      <c r="H25" s="3">
        <f>SUM(H23:H24)</f>
        <v>30000000</v>
      </c>
    </row>
    <row r="27" spans="1:9" ht="15.6">
      <c r="A27" s="2" t="s">
        <v>13</v>
      </c>
      <c r="B27" s="2"/>
      <c r="C27" s="2"/>
      <c r="D27" s="2"/>
      <c r="E27" s="2"/>
      <c r="F27" s="2"/>
      <c r="G27" s="2"/>
      <c r="H27" s="2"/>
      <c r="I27" s="2"/>
    </row>
    <row r="28" spans="1:9" ht="15.6">
      <c r="H28" s="4" t="s">
        <v>14</v>
      </c>
      <c r="I28" s="4" t="s">
        <v>15</v>
      </c>
    </row>
    <row r="29" spans="1:9">
      <c r="A29" s="1" t="s">
        <v>10</v>
      </c>
      <c r="H29" s="1">
        <f>+I16</f>
        <v>35700000</v>
      </c>
    </row>
    <row r="30" spans="1:9">
      <c r="A30" s="1" t="s">
        <v>3</v>
      </c>
      <c r="I30" s="1">
        <f>+I18</f>
        <v>5700000</v>
      </c>
    </row>
    <row r="31" spans="1:9">
      <c r="A31" s="1" t="s">
        <v>38</v>
      </c>
      <c r="I31" s="1">
        <f>+H23</f>
        <v>27826086.956521738</v>
      </c>
    </row>
    <row r="32" spans="1:9">
      <c r="A32" s="1" t="s">
        <v>39</v>
      </c>
      <c r="I32" s="1">
        <f>+H24</f>
        <v>2173913.0434782607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Paredes</dc:creator>
  <cp:lastModifiedBy>Sergio Paredes</cp:lastModifiedBy>
  <dcterms:created xsi:type="dcterms:W3CDTF">2015-06-05T18:19:34Z</dcterms:created>
  <dcterms:modified xsi:type="dcterms:W3CDTF">2025-10-17T16:25:50Z</dcterms:modified>
</cp:coreProperties>
</file>